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67A8ACF3-BF5C-4BDB-ACFC-CB23725B0775}"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J22" i="9" s="1"/>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<sst xmlns="http://schemas.openxmlformats.org/spreadsheetml/2006/main" count="363" uniqueCount="124">
  <si>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</si>
  <si>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</si>
  <si>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</si>
  <si>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</si>
  <si>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</si>
  <si>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</si>
  <si>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</si>
  <si>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</si>
  <si>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</si>
  <si>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</si>
  <si>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</si>
  <si>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</si>
  <si>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</si>
  <si>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</si>
  <si>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</si>
  <si>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</si>
  <si>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</si>
  <si>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</si>
  <si>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</si>
  <si>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</si>
  <si>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</si>
  <si>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</si>
  <si>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</si>
  <si>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</si>
  <si>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</si>
  <si>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</si>
  <si>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</si>
  <si>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</si>
  <si>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</si>
  <si>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</si>
  <si>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</si>
  <si>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</si>
  <si>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</si>
  <si>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</si>
  <si>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</si>
  <si>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</si>
  <si>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</si>
  <si>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</si>
  <si>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</si>
  <si>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</si>
  <si>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</si>
  <si>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</si>
  <si>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</si>
  <si>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</si>
  <si>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</si>
  <si>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</si>
  <si>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</si>
  <si>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</si>
  <si>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</si>
  <si>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</si>
  <si>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</si>
  <si>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</si>
  <si>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</si>
  <si>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</si>
  <si>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</si>
  <si>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</si>
  <si>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</si>
  <si>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</si>
  <si>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</si>
  <si>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</si>
  <si>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</si>
  <si>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</si>
  <si>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</si>
  <si>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</si>
  <si>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</si>
  <si>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</si>
  <si>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</si>
  <si>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</si>
  <si>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</si>
  <si>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</si>
  <si>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</si>
  <si>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</si>
  <si>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</si>
  <si>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</si>
  <si>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</si>
  <si>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</si>
  <si>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</si>
  <si>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</si>
  <si>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</si>
  <si>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</si>
  <si>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</si>
  <si>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</si>
  <si>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</si>
  <si>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</si>
  <si>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</si>
  <si>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</si>
  <si>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</si>
  <si>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</si>
  <si>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</si>
  <si>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</si>
  <si>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</si>
  <si>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</si>
  <si>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</si>
  <si>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</si>
  <si>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</si>
  <si>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</si>
  <si>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</si>
  <si>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</si>
  <si>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</si>
  <si>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</si>
  <si>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</si>
  <si>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</si>
  <si>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</si>
  <si>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</si>
  <si>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</si>
  <si>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</si>
  <si>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</si>
  <si>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t>Số Test trong ngày 17/01/2025</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</si>
  <si>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18/01/2025 đến ngày 19/01/2025)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</si>
  <si>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18/01/2025 đến ngày 19/01/2025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</si>
  <si>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18/01/2025 đến ngày 19/01/2025)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</si>
  <si>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18/01/2025 đến ngày 19/01/2025)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</si>
  <si>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18/01/2025 đến ngày 19/01/2025)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</si>
  <si>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18/01/2025 đến ngày 19/01/2025)</t>
    </r>
  </si>
  <si>
    <r>
      <rPr>
        <b/>
        <sz val="16"/>
        <rFont val="Times New Roman"/>
        <family val="1"/>
      </rPr>
      <t>THỐNG KÊ SỐ LIỆU RÀ SOÁT ĐIỂM NGUY CƠ</t>
    </r>
    <r>
      <rPr>
        <sz val="16"/>
        <rFont val="Times New Roman"/>
        <family val="1"/>
      </rPr>
      <t xml:space="preserve">
</t>
    </r>
    <r>
      <rPr>
        <i/>
        <sz val="16"/>
        <rFont val="Times New Roman"/>
        <family val="1"/>
      </rPr>
      <t>(Từ ngày 18/01/2025 đến ngày 19/01/2025)</t>
    </r>
  </si>
  <si>
    <r>
      <rPr>
        <b/>
        <sz val="16"/>
        <rFont val="Times New Roman"/>
        <family val="1"/>
      </rPr>
      <t>THỐNG KÊ SỐ LIỆU ĐỐI TƯỢNG BÁN LẺ</t>
    </r>
    <r>
      <rPr>
        <sz val="16"/>
        <rFont val="Times New Roman"/>
        <family val="1"/>
      </rPr>
      <t xml:space="preserve">
</t>
    </r>
    <r>
      <rPr>
        <i/>
        <sz val="16"/>
        <rFont val="Times New Roman"/>
        <family val="1"/>
      </rPr>
      <t>(Từ ngày 18/01/2025 đến ngày 19/01/2025)</t>
    </r>
  </si>
  <si>
    <r>
      <t xml:space="preserve">KẾT QUẢ TEST CHẤT MA TÚY TRONG CƠ THỂ
</t>
    </r>
    <r>
      <rPr>
        <i/>
        <sz val="14"/>
        <color theme="1"/>
        <rFont val="Times New Roman"/>
        <family val="1"/>
      </rPr>
      <t>(Từ ngày 18/01/2025 đến ngày 19/01/2025)</t>
    </r>
  </si>
  <si>
    <t>Số liệu ngày 18/01/2025</t>
  </si>
  <si>
    <t>Số hiện hành 
đến ngày 19/01/2025</t>
  </si>
  <si>
    <t xml:space="preserve">Số liệu ngày 18/01/2025 </t>
  </si>
  <si>
    <t xml:space="preserve"> Số liệu ngày 18/12/2025</t>
  </si>
  <si>
    <t xml:space="preserve"> Số liệu ngày 18/01/2025</t>
  </si>
  <si>
    <t>Tổng số lượt Test từ 15/10/2024 đến ngày 17/01/2025</t>
  </si>
  <si>
    <t>Tổng số người Test từ 15/10/2024 đến ngày 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</si>
</sst>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117</v>
      </c>
      <c r="D5" s="81" t="s">
        <v>19</v>
      </c>
      <c r="E5" s="81" t="s">
        <v>20</v>
      </c>
      <c r="F5" s="81"/>
      <c r="G5" s="81"/>
      <c r="H5" s="81"/>
      <c r="I5" s="81"/>
      <c r="J5" s="81"/>
      <c r="K5" s="88" t="s">
        <v>118</v>
      </c>
      <c r="L5" s="89"/>
      <c r="M5" s="89"/>
      <c r="N5" s="92"/>
      <c r="O5" s="83" t="s">
        <v>117</v>
      </c>
      <c r="P5" s="81" t="s">
        <v>19</v>
      </c>
      <c r="Q5" s="79" t="s">
        <v>20</v>
      </c>
      <c r="R5" s="82"/>
      <c r="S5" s="82"/>
      <c r="T5" s="80"/>
      <c r="U5" s="88" t="s">
        <v>118</v>
      </c>
      <c r="V5" s="89"/>
      <c r="W5" s="89"/>
      <c r="X5" s="83" t="s">
        <v>117</v>
      </c>
      <c r="Y5" s="76" t="s">
        <v>19</v>
      </c>
      <c r="Z5" s="81" t="s">
        <v>20</v>
      </c>
      <c r="AA5" s="81"/>
      <c r="AB5" s="81"/>
      <c r="AC5" s="81"/>
      <c r="AD5" s="84" t="s">
        <v>118</v>
      </c>
      <c r="AE5" s="83" t="s">
        <v>117</v>
      </c>
      <c r="AF5" s="76" t="s">
        <v>19</v>
      </c>
      <c r="AG5" s="81" t="s">
        <v>20</v>
      </c>
      <c r="AH5" s="81"/>
      <c r="AI5" s="81"/>
      <c r="AJ5" s="81"/>
      <c r="AK5" s="84" t="s">
        <v>118</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93</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c r="Z18" s="50"/>
      <c r="AA18" s="50"/>
      <c r="AB18" s="50"/>
      <c r="AC18" s="50"/>
      <c r="AD18" s="52">
        <f t="shared" si="6"/>
        <v>0</v>
      </c>
      <c r="AE18" s="50">
        <v>1</v>
      </c>
      <c r="AF18" s="50"/>
      <c r="AG18" s="50"/>
      <c r="AH18" s="50"/>
      <c r="AI18" s="50"/>
      <c r="AJ18" s="50"/>
      <c r="AK18" s="52">
        <f t="shared" si="7"/>
        <v>1</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91" t="s">
        <v>0</v>
      </c>
      <c r="B23" s="91"/>
      <c r="C23" s="54">
        <f t="shared" ref="C23:AE23" si="9">SUM(C8:C22)</f>
        <v>84</v>
      </c>
      <c r="D23" s="54">
        <f t="shared" si="9"/>
        <v>0</v>
      </c>
      <c r="E23" s="54">
        <f t="shared" si="9"/>
        <v>0</v>
      </c>
      <c r="F23" s="54">
        <f t="shared" si="9"/>
        <v>0</v>
      </c>
      <c r="G23" s="54">
        <f t="shared" si="9"/>
        <v>0</v>
      </c>
      <c r="H23" s="54">
        <f t="shared" si="9"/>
        <v>0</v>
      </c>
      <c r="I23" s="54">
        <f t="shared" si="9"/>
        <v>0</v>
      </c>
      <c r="J23" s="54">
        <f t="shared" si="9"/>
        <v>0</v>
      </c>
      <c r="K23" s="54">
        <f t="shared" si="9"/>
        <v>84</v>
      </c>
      <c r="L23" s="54">
        <f t="shared" si="9"/>
        <v>84</v>
      </c>
      <c r="M23" s="54">
        <f t="shared" si="9"/>
        <v>0</v>
      </c>
      <c r="N23" s="54">
        <f t="shared" si="9"/>
        <v>75</v>
      </c>
      <c r="O23" s="54">
        <f t="shared" si="9"/>
        <v>52</v>
      </c>
      <c r="P23" s="54">
        <f t="shared" si="9"/>
        <v>0</v>
      </c>
      <c r="Q23" s="54">
        <f t="shared" si="9"/>
        <v>0</v>
      </c>
      <c r="R23" s="54">
        <f t="shared" si="9"/>
        <v>0</v>
      </c>
      <c r="S23" s="54">
        <f t="shared" si="9"/>
        <v>0</v>
      </c>
      <c r="T23" s="54">
        <f t="shared" si="9"/>
        <v>0</v>
      </c>
      <c r="U23" s="54">
        <f t="shared" si="9"/>
        <v>52</v>
      </c>
      <c r="V23" s="54">
        <f t="shared" si="9"/>
        <v>2</v>
      </c>
      <c r="W23" s="54">
        <f t="shared" si="9"/>
        <v>50</v>
      </c>
      <c r="X23" s="54">
        <f t="shared" si="9"/>
        <v>0</v>
      </c>
      <c r="Y23" s="54">
        <f t="shared" si="9"/>
        <v>0</v>
      </c>
      <c r="Z23" s="54">
        <f t="shared" si="9"/>
        <v>0</v>
      </c>
      <c r="AA23" s="54">
        <f t="shared" si="9"/>
        <v>0</v>
      </c>
      <c r="AB23" s="54">
        <f t="shared" si="9"/>
        <v>0</v>
      </c>
      <c r="AC23" s="54">
        <f t="shared" si="9"/>
        <v>0</v>
      </c>
      <c r="AD23" s="54">
        <f t="shared" si="9"/>
        <v>0</v>
      </c>
      <c r="AE23" s="54">
        <f t="shared" si="9"/>
        <v>1</v>
      </c>
      <c r="AF23" s="54">
        <f t="shared" ref="AF23:AN23" si="10">SUM(AF8:AF22)</f>
        <v>0</v>
      </c>
      <c r="AG23" s="54">
        <f t="shared" si="10"/>
        <v>0</v>
      </c>
      <c r="AH23" s="54">
        <f t="shared" si="10"/>
        <v>0</v>
      </c>
      <c r="AI23" s="54">
        <f t="shared" si="10"/>
        <v>0</v>
      </c>
      <c r="AJ23" s="54">
        <f t="shared" si="10"/>
        <v>0</v>
      </c>
      <c r="AK23" s="54">
        <f t="shared" si="10"/>
        <v>1</v>
      </c>
      <c r="AL23" s="54">
        <f t="shared" si="10"/>
        <v>0</v>
      </c>
      <c r="AM23" s="54">
        <f t="shared" si="10"/>
        <v>0</v>
      </c>
      <c r="AN23" s="54">
        <f t="shared" si="10"/>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74" t="s">
        <v>71</v>
      </c>
      <c r="D25" s="74"/>
      <c r="E25" s="74"/>
      <c r="F25" s="74"/>
      <c r="G25" s="74"/>
      <c r="H25" s="74"/>
      <c r="I25" s="74"/>
      <c r="J25" s="74"/>
      <c r="K25" s="55"/>
      <c r="L25" s="55"/>
      <c r="M25" s="55"/>
      <c r="N25" s="55"/>
      <c r="O25" s="55"/>
      <c r="P25" s="55"/>
      <c r="Q25" s="55"/>
      <c r="R25" s="55"/>
      <c r="S25" s="55"/>
      <c r="T25" s="55"/>
      <c r="U25" s="55"/>
      <c r="V25" s="55"/>
      <c r="W25" s="55"/>
      <c r="X25" s="55"/>
      <c r="Y25" s="55"/>
      <c r="Z25" s="55"/>
      <c r="AA25" s="55"/>
      <c r="AB25" s="55"/>
      <c r="AC25" s="55"/>
      <c r="AD25" s="74" t="s">
        <v>72</v>
      </c>
      <c r="AE25" s="74"/>
      <c r="AF25" s="74"/>
      <c r="AG25" s="74"/>
      <c r="AH25" s="74"/>
      <c r="AI25" s="74"/>
      <c r="AJ25" s="74"/>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A10" zoomScale="80" zoomScaleNormal="80" zoomScaleSheetLayoutView="73" workbookViewId="0">
      <selection activeCell="F18" sqref="F18"/>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117</v>
      </c>
      <c r="D5" s="97" t="s">
        <v>19</v>
      </c>
      <c r="E5" s="97" t="s">
        <v>20</v>
      </c>
      <c r="F5" s="97"/>
      <c r="G5" s="97"/>
      <c r="H5" s="97"/>
      <c r="I5" s="105" t="s">
        <v>118</v>
      </c>
      <c r="J5" s="106"/>
      <c r="K5" s="107"/>
      <c r="L5" s="96" t="s">
        <v>117</v>
      </c>
      <c r="M5" s="97" t="s">
        <v>19</v>
      </c>
      <c r="N5" s="97" t="s">
        <v>20</v>
      </c>
      <c r="O5" s="97"/>
      <c r="P5" s="97"/>
      <c r="Q5" s="97"/>
      <c r="R5" s="98" t="s">
        <v>118</v>
      </c>
      <c r="S5" s="96" t="s">
        <v>117</v>
      </c>
      <c r="T5" s="97" t="s">
        <v>19</v>
      </c>
      <c r="U5" s="97" t="s">
        <v>20</v>
      </c>
      <c r="V5" s="97"/>
      <c r="W5" s="97"/>
      <c r="X5" s="97"/>
      <c r="Y5" s="98" t="s">
        <v>118</v>
      </c>
      <c r="Z5" s="96" t="s">
        <v>117</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95</v>
      </c>
      <c r="G7" s="34" t="s">
        <v>97</v>
      </c>
      <c r="H7" s="34" t="s">
        <v>100</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6</v>
      </c>
      <c r="D18" s="33">
        <v>1</v>
      </c>
      <c r="E18" s="34">
        <f t="shared" si="0"/>
        <v>0</v>
      </c>
      <c r="F18" s="33"/>
      <c r="G18" s="33"/>
      <c r="H18" s="33"/>
      <c r="I18" s="66">
        <f t="shared" si="1"/>
        <v>7</v>
      </c>
      <c r="J18" s="18">
        <f t="shared" si="4"/>
        <v>7</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1</v>
      </c>
      <c r="AA18" s="36">
        <f t="shared" si="2"/>
        <v>1</v>
      </c>
      <c r="AB18" s="36">
        <f t="shared" si="3"/>
        <v>0</v>
      </c>
      <c r="AC18" s="19">
        <f t="shared" si="10"/>
        <v>8</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7" t="s">
        <v>0</v>
      </c>
      <c r="B23" s="97"/>
      <c r="C23" s="31">
        <f>SUM(C8:C22)</f>
        <v>82</v>
      </c>
      <c r="D23" s="31">
        <f t="shared" ref="D23:AC23" si="11">SUM(D8:D22)</f>
        <v>1</v>
      </c>
      <c r="E23" s="31">
        <f t="shared" si="11"/>
        <v>0</v>
      </c>
      <c r="F23" s="31">
        <f t="shared" si="11"/>
        <v>0</v>
      </c>
      <c r="G23" s="31">
        <f t="shared" si="11"/>
        <v>0</v>
      </c>
      <c r="H23" s="31">
        <f t="shared" si="11"/>
        <v>0</v>
      </c>
      <c r="I23" s="31">
        <f t="shared" si="11"/>
        <v>83</v>
      </c>
      <c r="J23" s="31">
        <f t="shared" si="11"/>
        <v>83</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1</v>
      </c>
      <c r="AA23" s="31">
        <f t="shared" si="11"/>
        <v>1</v>
      </c>
      <c r="AB23" s="31">
        <f t="shared" si="11"/>
        <v>0</v>
      </c>
      <c r="AC23" s="31">
        <f t="shared" si="11"/>
        <v>85</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74" t="s">
        <v>71</v>
      </c>
      <c r="D25" s="74"/>
      <c r="E25" s="74"/>
      <c r="F25" s="74"/>
      <c r="G25" s="74"/>
      <c r="H25" s="74"/>
      <c r="I25" s="55"/>
      <c r="J25" s="55"/>
      <c r="K25" s="55"/>
      <c r="L25" s="55"/>
      <c r="M25" s="55"/>
      <c r="N25" s="55"/>
      <c r="O25" s="55"/>
      <c r="P25" s="55"/>
      <c r="Q25" s="55"/>
      <c r="R25" s="55"/>
      <c r="S25" s="55"/>
      <c r="T25" s="55"/>
      <c r="U25" s="74" t="s">
        <v>72</v>
      </c>
      <c r="V25" s="74"/>
      <c r="W25" s="74"/>
      <c r="X25" s="74"/>
      <c r="Y25" s="74"/>
      <c r="Z25" s="74"/>
      <c r="AA25" s="74"/>
      <c r="AB25" s="74"/>
      <c r="AC25" s="55"/>
      <c r="AD25" s="55"/>
      <c r="AE25" s="55"/>
      <c r="AF25" s="55"/>
      <c r="AG25" s="55"/>
      <c r="AH25" s="55"/>
    </row>
    <row r="26" spans="1:40"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O6:Q6"/>
    <mergeCell ref="N6:N7"/>
    <mergeCell ref="I5:K5"/>
    <mergeCell ref="I6:I7"/>
    <mergeCell ref="J6:J7"/>
    <mergeCell ref="K6:K7"/>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zoomScale="90" zoomScaleNormal="90" zoomScaleSheetLayoutView="70" workbookViewId="0">
      <selection activeCell="D19" sqref="D19"/>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110</v>
      </c>
      <c r="B3" s="109"/>
      <c r="C3" s="109"/>
      <c r="D3" s="109"/>
      <c r="E3" s="109"/>
      <c r="F3" s="109"/>
      <c r="G3" s="109"/>
      <c r="H3" s="109"/>
      <c r="I3" s="109"/>
      <c r="J3" s="109"/>
      <c r="K3" s="109"/>
      <c r="L3" s="109"/>
      <c r="M3" s="109"/>
      <c r="N3" s="109"/>
    </row>
    <row r="4" spans="1:14" s="5" customFormat="1" ht="28.2" customHeight="1" x14ac:dyDescent="0.5">
      <c r="A4" s="102" t="s">
        <v>2</v>
      </c>
      <c r="B4" s="102" t="s">
        <v>1</v>
      </c>
      <c r="C4" s="96" t="s">
        <v>119</v>
      </c>
      <c r="D4" s="97" t="s">
        <v>19</v>
      </c>
      <c r="E4" s="97" t="s">
        <v>20</v>
      </c>
      <c r="F4" s="93" t="s">
        <v>53</v>
      </c>
      <c r="G4" s="94"/>
      <c r="H4" s="94"/>
      <c r="I4" s="94"/>
      <c r="J4" s="94"/>
      <c r="K4" s="94"/>
      <c r="L4" s="94"/>
      <c r="M4" s="95"/>
      <c r="N4" s="98" t="s">
        <v>118</v>
      </c>
    </row>
    <row r="5" spans="1:14" s="5" customFormat="1" ht="29.25" customHeight="1" x14ac:dyDescent="0.5">
      <c r="A5" s="102"/>
      <c r="B5" s="102"/>
      <c r="C5" s="96"/>
      <c r="D5" s="97"/>
      <c r="E5" s="97"/>
      <c r="F5" s="98" t="s">
        <v>93</v>
      </c>
      <c r="G5" s="98" t="s">
        <v>99</v>
      </c>
      <c r="H5" s="98" t="s">
        <v>95</v>
      </c>
      <c r="I5" s="98" t="s">
        <v>103</v>
      </c>
      <c r="J5" s="98" t="s">
        <v>105</v>
      </c>
      <c r="K5" s="98" t="s">
        <v>104</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18</v>
      </c>
      <c r="D10" s="34"/>
      <c r="E10" s="34">
        <f t="shared" si="0"/>
        <v>0</v>
      </c>
      <c r="F10" s="34"/>
      <c r="G10" s="34"/>
      <c r="H10" s="34"/>
      <c r="I10" s="34"/>
      <c r="J10" s="34"/>
      <c r="K10" s="34"/>
      <c r="L10" s="34"/>
      <c r="M10" s="34"/>
      <c r="N10" s="19">
        <f t="shared" si="1"/>
        <v>18</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0</v>
      </c>
      <c r="F12" s="34"/>
      <c r="G12" s="34"/>
      <c r="H12" s="34"/>
      <c r="I12" s="34"/>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62</v>
      </c>
      <c r="D17" s="34"/>
      <c r="E17" s="34">
        <f t="shared" si="0"/>
        <v>1</v>
      </c>
      <c r="F17" s="34">
        <v>1</v>
      </c>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7" t="s">
        <v>0</v>
      </c>
      <c r="B22" s="97"/>
      <c r="C22" s="31">
        <f>SUM(C7:C21)</f>
        <v>389</v>
      </c>
      <c r="D22" s="31">
        <f t="shared" ref="D22:N22" si="2">SUM(D7:D21)</f>
        <v>0</v>
      </c>
      <c r="E22" s="31">
        <f t="shared" si="2"/>
        <v>1</v>
      </c>
      <c r="F22" s="31">
        <f t="shared" si="2"/>
        <v>1</v>
      </c>
      <c r="G22" s="31">
        <f t="shared" si="2"/>
        <v>0</v>
      </c>
      <c r="H22" s="31">
        <f t="shared" si="2"/>
        <v>0</v>
      </c>
      <c r="I22" s="31">
        <f t="shared" si="2"/>
        <v>0</v>
      </c>
      <c r="J22" s="31">
        <f t="shared" si="2"/>
        <v>0</v>
      </c>
      <c r="K22" s="31">
        <f t="shared" si="2"/>
        <v>0</v>
      </c>
      <c r="L22" s="31">
        <f t="shared" si="2"/>
        <v>0</v>
      </c>
      <c r="M22" s="31">
        <f t="shared" si="2"/>
        <v>0</v>
      </c>
      <c r="N22" s="31">
        <f t="shared" si="2"/>
        <v>388</v>
      </c>
    </row>
    <row r="23" spans="1:14" s="3" customFormat="1" ht="47.25" customHeight="1" x14ac:dyDescent="0.35">
      <c r="B23" s="108" t="s">
        <v>71</v>
      </c>
      <c r="C23" s="108"/>
      <c r="D23" s="108"/>
      <c r="E23" s="108"/>
      <c r="F23" s="55"/>
      <c r="G23" s="74" t="s">
        <v>72</v>
      </c>
      <c r="H23" s="74"/>
      <c r="I23" s="74"/>
      <c r="J23" s="74"/>
      <c r="K23" s="74"/>
      <c r="L23" s="74"/>
      <c r="M23" s="74"/>
      <c r="N23" s="74"/>
    </row>
    <row r="24" spans="1:14" s="3" customFormat="1" ht="111" customHeight="1" x14ac:dyDescent="0.35">
      <c r="B24" s="90" t="s">
        <v>68</v>
      </c>
      <c r="C24" s="90"/>
      <c r="D24" s="90"/>
      <c r="E24" s="90"/>
      <c r="F24" s="90"/>
      <c r="G24" s="90"/>
      <c r="H24" s="90"/>
      <c r="I24" s="90"/>
      <c r="J24" s="90"/>
      <c r="K24" s="90"/>
      <c r="L24" s="90"/>
      <c r="M24" s="90"/>
      <c r="N24" s="90"/>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B24:N24"/>
    <mergeCell ref="F5:F6"/>
    <mergeCell ref="G5:G6"/>
    <mergeCell ref="H5:H6"/>
    <mergeCell ref="I5:I6"/>
    <mergeCell ref="J5:J6"/>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G12" sqref="G12"/>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111</v>
      </c>
      <c r="B3" s="111"/>
      <c r="C3" s="111"/>
      <c r="D3" s="111"/>
      <c r="E3" s="111"/>
      <c r="F3" s="111"/>
      <c r="G3" s="111"/>
      <c r="H3" s="111"/>
      <c r="I3" s="111"/>
      <c r="J3" s="111"/>
      <c r="K3" s="111"/>
      <c r="L3" s="6"/>
      <c r="M3" s="6"/>
    </row>
    <row r="4" spans="1:14" s="9" customFormat="1" ht="21" customHeight="1" x14ac:dyDescent="0.4">
      <c r="A4" s="101" t="s">
        <v>2</v>
      </c>
      <c r="B4" s="101" t="s">
        <v>1</v>
      </c>
      <c r="C4" s="96" t="s">
        <v>119</v>
      </c>
      <c r="D4" s="112" t="s">
        <v>19</v>
      </c>
      <c r="E4" s="112" t="s">
        <v>20</v>
      </c>
      <c r="F4" s="112"/>
      <c r="G4" s="112"/>
      <c r="H4" s="112"/>
      <c r="I4" s="97" t="s">
        <v>118</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112</v>
      </c>
      <c r="B3" s="109"/>
      <c r="C3" s="109"/>
      <c r="D3" s="109"/>
      <c r="E3" s="109"/>
      <c r="F3" s="109"/>
      <c r="G3" s="109"/>
      <c r="H3" s="109"/>
      <c r="I3" s="109"/>
      <c r="J3" s="109"/>
      <c r="K3" s="109"/>
      <c r="L3" s="109"/>
      <c r="M3" s="109"/>
      <c r="N3" s="109"/>
    </row>
    <row r="4" spans="1:30" s="5" customFormat="1" ht="33.75" customHeight="1" x14ac:dyDescent="0.5">
      <c r="A4" s="101" t="s">
        <v>2</v>
      </c>
      <c r="B4" s="101" t="s">
        <v>1</v>
      </c>
      <c r="C4" s="98" t="s">
        <v>117</v>
      </c>
      <c r="D4" s="97" t="s">
        <v>19</v>
      </c>
      <c r="E4" s="97" t="s">
        <v>20</v>
      </c>
      <c r="F4" s="97" t="s">
        <v>53</v>
      </c>
      <c r="G4" s="97"/>
      <c r="H4" s="97"/>
      <c r="I4" s="97"/>
      <c r="J4" s="97"/>
      <c r="K4" s="97"/>
      <c r="L4" s="97"/>
      <c r="M4" s="97"/>
      <c r="N4" s="96" t="s">
        <v>118</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120</v>
      </c>
      <c r="D5" s="113" t="s">
        <v>19</v>
      </c>
      <c r="E5" s="117" t="s">
        <v>20</v>
      </c>
      <c r="F5" s="118"/>
      <c r="G5" s="118"/>
      <c r="H5" s="119"/>
      <c r="I5" s="120" t="s">
        <v>118</v>
      </c>
      <c r="J5" s="120" t="s">
        <v>120</v>
      </c>
      <c r="K5" s="113" t="s">
        <v>19</v>
      </c>
      <c r="L5" s="117" t="s">
        <v>20</v>
      </c>
      <c r="M5" s="118"/>
      <c r="N5" s="118"/>
      <c r="O5" s="119"/>
      <c r="P5" s="120" t="s">
        <v>118</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96</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topLeftCell="A4"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114</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121</v>
      </c>
      <c r="D5" s="113" t="s">
        <v>19</v>
      </c>
      <c r="E5" s="117" t="s">
        <v>20</v>
      </c>
      <c r="F5" s="118"/>
      <c r="G5" s="118"/>
      <c r="H5" s="119"/>
      <c r="I5" s="120" t="s">
        <v>118</v>
      </c>
      <c r="J5" s="120" t="s">
        <v>121</v>
      </c>
      <c r="K5" s="113" t="s">
        <v>19</v>
      </c>
      <c r="L5" s="117" t="s">
        <v>20</v>
      </c>
      <c r="M5" s="118"/>
      <c r="N5" s="118"/>
      <c r="O5" s="119"/>
      <c r="P5" s="120" t="s">
        <v>118</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92</v>
      </c>
      <c r="N7" s="37" t="s">
        <v>102</v>
      </c>
      <c r="O7" s="37" t="s">
        <v>33</v>
      </c>
      <c r="P7" s="120"/>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C4:I4"/>
    <mergeCell ref="J4:P4"/>
    <mergeCell ref="Q4:Q7"/>
    <mergeCell ref="C5:C7"/>
    <mergeCell ref="D5:D7"/>
    <mergeCell ref="E5:H5"/>
    <mergeCell ref="I5:I7"/>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G7" sqref="G7"/>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115</v>
      </c>
      <c r="B3" s="121"/>
      <c r="C3" s="121"/>
      <c r="D3" s="121"/>
      <c r="E3" s="121"/>
      <c r="F3" s="121"/>
      <c r="G3" s="121"/>
      <c r="H3" s="121"/>
      <c r="I3" s="121"/>
      <c r="J3" s="12"/>
      <c r="K3" s="12"/>
    </row>
    <row r="4" spans="1:17" s="24" customFormat="1" ht="18" customHeight="1" x14ac:dyDescent="0.35">
      <c r="A4" s="113" t="s">
        <v>2</v>
      </c>
      <c r="B4" s="113" t="s">
        <v>1</v>
      </c>
      <c r="C4" s="120" t="s">
        <v>121</v>
      </c>
      <c r="D4" s="113" t="s">
        <v>19</v>
      </c>
      <c r="E4" s="117" t="s">
        <v>20</v>
      </c>
      <c r="F4" s="118"/>
      <c r="G4" s="118"/>
      <c r="H4" s="119"/>
      <c r="I4" s="120" t="s">
        <v>118</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101</v>
      </c>
      <c r="G6" s="37" t="s">
        <v>92</v>
      </c>
      <c r="H6" s="37" t="s">
        <v>31</v>
      </c>
      <c r="I6" s="120"/>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abSelected="1" topLeftCell="A7" zoomScale="80" zoomScaleNormal="80" workbookViewId="0">
      <selection activeCell="Q18" sqref="Q18"/>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90</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116</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123</v>
      </c>
      <c r="D4" s="96"/>
      <c r="E4" s="96"/>
      <c r="F4" s="96"/>
      <c r="G4" s="96"/>
      <c r="H4" s="96"/>
      <c r="I4" s="96"/>
      <c r="J4" s="96"/>
      <c r="K4" s="96"/>
      <c r="L4" s="105" t="s">
        <v>122</v>
      </c>
      <c r="M4" s="106"/>
      <c r="N4" s="106"/>
      <c r="O4" s="106"/>
      <c r="P4" s="107"/>
      <c r="Q4" s="128" t="s">
        <v>107</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71</v>
      </c>
      <c r="M7" s="62">
        <v>12</v>
      </c>
      <c r="N7" s="72">
        <f t="shared" ref="N7:N18" si="3">M7/L7</f>
        <v>0.16901408450704225</v>
      </c>
      <c r="O7" s="39">
        <f>L7-M7</f>
        <v>59</v>
      </c>
      <c r="P7" s="72">
        <f t="shared" ref="P7:P18" si="4">O7/L7</f>
        <v>0.83098591549295775</v>
      </c>
      <c r="Q7" s="60">
        <v>1</v>
      </c>
      <c r="R7" s="62"/>
      <c r="S7" s="72"/>
      <c r="T7" s="39">
        <f>Q7-R7</f>
        <v>1</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58</v>
      </c>
      <c r="G10" s="71">
        <f t="shared" si="0"/>
        <v>1.1836734693877551</v>
      </c>
      <c r="H10" s="62">
        <v>6</v>
      </c>
      <c r="I10" s="72">
        <f t="shared" si="1"/>
        <v>0.10344827586206896</v>
      </c>
      <c r="J10" s="39">
        <f t="shared" si="5"/>
        <v>52</v>
      </c>
      <c r="K10" s="72">
        <f t="shared" si="2"/>
        <v>0.89655172413793105</v>
      </c>
      <c r="L10" s="60">
        <v>58</v>
      </c>
      <c r="M10" s="62">
        <v>6</v>
      </c>
      <c r="N10" s="72">
        <f t="shared" si="3"/>
        <v>0.10344827586206896</v>
      </c>
      <c r="O10" s="39">
        <f t="shared" si="6"/>
        <v>52</v>
      </c>
      <c r="P10" s="72">
        <f t="shared" si="4"/>
        <v>0.89655172413793105</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57</v>
      </c>
      <c r="M15" s="62">
        <v>6</v>
      </c>
      <c r="N15" s="72">
        <f t="shared" si="3"/>
        <v>0.10526315789473684</v>
      </c>
      <c r="O15" s="39">
        <f t="shared" si="6"/>
        <v>51</v>
      </c>
      <c r="P15" s="72">
        <f t="shared" si="4"/>
        <v>0.89473684210526316</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95</v>
      </c>
      <c r="M17" s="62">
        <v>12</v>
      </c>
      <c r="N17" s="72">
        <f t="shared" si="3"/>
        <v>0.12631578947368421</v>
      </c>
      <c r="O17" s="39">
        <f t="shared" si="6"/>
        <v>83</v>
      </c>
      <c r="P17" s="72">
        <f t="shared" si="4"/>
        <v>0.87368421052631584</v>
      </c>
      <c r="Q17" s="60"/>
      <c r="R17" s="62"/>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108</v>
      </c>
      <c r="G21" s="71">
        <f t="shared" ref="G21:G22" si="15">F21/E21</f>
        <v>0.83720930232558144</v>
      </c>
      <c r="H21" s="62">
        <v>34</v>
      </c>
      <c r="I21" s="72">
        <f t="shared" ref="I21:I22" si="16">H21/F21</f>
        <v>0.31481481481481483</v>
      </c>
      <c r="J21" s="39">
        <f t="shared" ref="J21:J22" si="17">F21-H21</f>
        <v>74</v>
      </c>
      <c r="K21" s="72">
        <f t="shared" ref="K21:K22" si="18">J21/F21</f>
        <v>0.68518518518518523</v>
      </c>
      <c r="L21" s="60">
        <v>106</v>
      </c>
      <c r="M21" s="62">
        <v>48</v>
      </c>
      <c r="N21" s="72">
        <f t="shared" ref="N21" si="19">M21/L21</f>
        <v>0.45283018867924529</v>
      </c>
      <c r="O21" s="39">
        <f t="shared" ref="O21" si="20">L21-M21</f>
        <v>58</v>
      </c>
      <c r="P21" s="72">
        <f t="shared" ref="P21" si="21">O21/L21</f>
        <v>0.54716981132075471</v>
      </c>
      <c r="Q21" s="60">
        <v>2</v>
      </c>
      <c r="R21" s="62">
        <v>2</v>
      </c>
      <c r="S21" s="61"/>
      <c r="T21" s="39">
        <f t="shared" si="7"/>
        <v>0</v>
      </c>
      <c r="U21" s="61"/>
    </row>
    <row r="22" spans="1:23" s="30" customFormat="1" ht="18" x14ac:dyDescent="0.35">
      <c r="A22" s="19">
        <v>16</v>
      </c>
      <c r="B22" s="64" t="s">
        <v>91</v>
      </c>
      <c r="C22" s="59">
        <v>0</v>
      </c>
      <c r="D22" s="59">
        <v>11</v>
      </c>
      <c r="E22" s="60">
        <f>D22</f>
        <v>11</v>
      </c>
      <c r="F22" s="60">
        <f t="shared" si="14"/>
        <v>11</v>
      </c>
      <c r="G22" s="71">
        <f t="shared" si="15"/>
        <v>1</v>
      </c>
      <c r="H22" s="62">
        <v>0</v>
      </c>
      <c r="I22" s="72">
        <f t="shared" si="16"/>
        <v>0</v>
      </c>
      <c r="J22" s="39">
        <f t="shared" si="17"/>
        <v>11</v>
      </c>
      <c r="K22" s="72">
        <f t="shared" si="18"/>
        <v>1</v>
      </c>
      <c r="L22" s="60">
        <v>11</v>
      </c>
      <c r="M22" s="62">
        <v>5</v>
      </c>
      <c r="N22" s="72">
        <f t="shared" si="12"/>
        <v>0.45454545454545453</v>
      </c>
      <c r="O22" s="39">
        <f t="shared" si="6"/>
        <v>6</v>
      </c>
      <c r="P22" s="72">
        <f t="shared" si="13"/>
        <v>0.54545454545454541</v>
      </c>
      <c r="Q22" s="60"/>
      <c r="R22" s="62"/>
      <c r="S22" s="61"/>
      <c r="T22" s="39">
        <f t="shared" si="7"/>
        <v>0</v>
      </c>
      <c r="U22" s="61"/>
      <c r="V22" s="29"/>
      <c r="W22" s="29"/>
    </row>
    <row r="23" spans="1:23" s="30" customFormat="1" ht="36.75" customHeight="1" x14ac:dyDescent="0.35">
      <c r="A23" s="96" t="s">
        <v>5</v>
      </c>
      <c r="B23" s="96"/>
      <c r="C23" s="31">
        <f>SUM(C7:C22)</f>
        <v>518</v>
      </c>
      <c r="D23" s="31">
        <f t="shared" ref="D23:T23" si="22">SUM(D7:D22)</f>
        <v>197</v>
      </c>
      <c r="E23" s="31">
        <f t="shared" si="22"/>
        <v>715</v>
      </c>
      <c r="F23" s="31">
        <f t="shared" si="22"/>
        <v>681</v>
      </c>
      <c r="G23" s="63">
        <f>F23/E23</f>
        <v>0.95244755244755241</v>
      </c>
      <c r="H23" s="31">
        <f t="shared" si="22"/>
        <v>102</v>
      </c>
      <c r="I23" s="63">
        <f>H23/F23</f>
        <v>0.14977973568281938</v>
      </c>
      <c r="J23" s="31">
        <f t="shared" si="22"/>
        <v>579</v>
      </c>
      <c r="K23" s="63">
        <f>J23/F23</f>
        <v>0.85022026431718056</v>
      </c>
      <c r="L23" s="31">
        <f t="shared" si="22"/>
        <v>767</v>
      </c>
      <c r="M23" s="31">
        <f t="shared" si="22"/>
        <v>151</v>
      </c>
      <c r="N23" s="63">
        <f>M23/L23</f>
        <v>0.196870925684485</v>
      </c>
      <c r="O23" s="31">
        <f t="shared" si="22"/>
        <v>616</v>
      </c>
      <c r="P23" s="63">
        <f>O23/L23</f>
        <v>0.80312907431551495</v>
      </c>
      <c r="Q23" s="31">
        <f t="shared" si="22"/>
        <v>3</v>
      </c>
      <c r="R23" s="31">
        <f t="shared" si="22"/>
        <v>2</v>
      </c>
      <c r="S23" s="61">
        <f>R23/Q23</f>
        <v>0.66666666666666663</v>
      </c>
      <c r="T23" s="31">
        <f t="shared" si="22"/>
        <v>1</v>
      </c>
      <c r="U23" s="63">
        <f>T23/Q23</f>
        <v>0.33333333333333331</v>
      </c>
      <c r="V23" s="29"/>
      <c r="W23" s="29"/>
    </row>
    <row r="24" spans="1:23" s="29" customFormat="1" ht="36.75" customHeight="1" x14ac:dyDescent="0.35">
      <c r="A24" s="124" t="s">
        <v>70</v>
      </c>
      <c r="B24" s="124"/>
      <c r="C24" s="124"/>
      <c r="D24" s="124"/>
      <c r="E24" s="124"/>
      <c r="F24" s="124"/>
      <c r="G24" s="124"/>
      <c r="H24" s="124"/>
      <c r="I24" s="124"/>
      <c r="J24" s="124"/>
      <c r="K24" s="124"/>
      <c r="L24" s="124"/>
      <c r="M24" s="124"/>
      <c r="N24" s="124"/>
      <c r="O24" s="124"/>
      <c r="P24" s="124"/>
      <c r="Q24" s="124"/>
      <c r="R24" s="124"/>
      <c r="S24" s="124"/>
      <c r="T24" s="124"/>
      <c r="U24" s="124"/>
    </row>
    <row r="25" spans="1:23" s="8" customFormat="1" ht="42" customHeight="1" x14ac:dyDescent="0.3">
      <c r="A25" s="74" t="s">
        <v>71</v>
      </c>
      <c r="B25" s="74"/>
      <c r="C25" s="74"/>
      <c r="D25" s="74"/>
      <c r="E25" s="74"/>
      <c r="F25" s="74"/>
      <c r="G25" s="74"/>
      <c r="H25" s="74"/>
      <c r="I25" s="74"/>
      <c r="J25" s="74"/>
      <c r="K25" s="74"/>
      <c r="L25" s="74"/>
      <c r="M25" s="74"/>
      <c r="N25" s="74" t="s">
        <v>72</v>
      </c>
      <c r="O25" s="74"/>
      <c r="P25" s="74"/>
      <c r="Q25" s="74"/>
      <c r="R25" s="74"/>
      <c r="S25" s="74"/>
      <c r="T25" s="74"/>
      <c r="U25" s="74"/>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2025-01-19T01:32:20Z</dcterms:modified>
</cp:coreProperties>
</file>